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<sst xmlns="http://schemas.openxmlformats.org/spreadsheetml/2006/main" count="175" uniqueCount="67">
  <si>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</si>
  <si>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</si>
  <si>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</si>
  <si>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</si>
  <si>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</si>
  <si>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</si>
  <si>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</si>
  <si>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</si>
  <si>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</si>
  <si>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</si>
  <si>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</si>
  <si>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</si>
  <si>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</si>
  <si>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</si>
  <si>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</si>
  <si>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</si>
  <si>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</si>
  <si>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</si>
  <si>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</si>
  <si>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</si>
  <si>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</si>
  <si>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</si>
  <si>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</si>
  <si>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</si>
  <si>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</si>
  <si>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</si>
  <si>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</si>
  <si>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</si>
  <si>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</si>
  <si>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</si>
  <si>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</si>
  <si>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</si>
  <si>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</si>
  <si>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</si>
  <si>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</si>
  <si>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</si>
  <si>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</si>
  <si>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</si>
  <si>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</si>
  <si>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</si>
  <si>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</si>
  <si>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</si>
  <si>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</si>
  <si>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</si>
  <si>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</si>
  <si>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</si>
  <si>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</si>
  <si>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</si>
  <si>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</si>
  <si>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</si>
  <si>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</si>
  <si>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</si>
  <si>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</si>
  <si>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</si>
  <si>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</si>
  <si>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</si>
  <si>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</si>
  <si>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</si>
  <si>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</si>
  <si>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</si>
  <si>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</si>
  <si>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</si>
  <si>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</si>
  <si>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</si>
  <si>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</si>
  <si>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</si>
  <si>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"Половинская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</si>
</sst>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9</v>
      </c>
      <c r="I7" s="4">
        <f>IF(V_пр_1_8&gt;0,1,0)</f>
        <v>1</v>
      </c>
      <c r="J7" s="4"/>
      <c r="L7" s="14"/>
      <c r="M7" s="14"/>
      <c r="N7" s="14"/>
      <c r="O7" s="9">
        <f>SUM(O8:O23)</f>
        <v>8</v>
      </c>
      <c r="P7" s="26">
        <f>SUM(P8:P23)</f>
        <v>4</v>
      </c>
      <c r="Q7" s="12">
        <f>IF(E7=0,0,MAX(O7,P7))</f>
        <v>0</v>
      </c>
    </row>
    <row r="8" spans="1:17" ht="33.75">
      <c r="A8" s="17" t="s">
        <v>20</v>
      </c>
      <c r="B8" s="2">
        <v>0.0014949</v>
      </c>
      <c r="C8" s="4" t="s">
        <v>50</v>
      </c>
      <c r="D8" s="4" t="s">
        <v>50</v>
      </c>
      <c r="E8" s="2">
        <v>0.00111</v>
      </c>
      <c r="F8" s="2">
        <f>IF(AND(B8=0,E8&gt;0),100,(IF(B8=0,0,E8/B8*100-100)))</f>
        <v>-25.74754164158138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6.1E-05</v>
      </c>
      <c r="C9" s="4" t="s">
        <v>50</v>
      </c>
      <c r="D9" s="4" t="s">
        <v>50</v>
      </c>
      <c r="E9" s="2">
        <v>0.0001149</v>
      </c>
      <c r="F9" s="2">
        <f>IF(AND(B9=0,E9&gt;0),100,(IF(B9=0,0,E9/B9*100-100)))</f>
        <v>88.36065573770492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0.697</v>
      </c>
      <c r="C13" s="2">
        <v>0.95</v>
      </c>
      <c r="D13" s="4" t="s">
        <v>50</v>
      </c>
      <c r="E13" s="2">
        <v>0.88</v>
      </c>
      <c r="F13" s="4" t="s">
        <v>50</v>
      </c>
      <c r="G13" s="2">
        <f>IF(C13=0,0,E13/C13*100)</f>
        <v>92.63157894736842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3.37E-05</v>
      </c>
      <c r="C14" s="4" t="s">
        <v>50</v>
      </c>
      <c r="D14" s="4" t="s">
        <v>50</v>
      </c>
      <c r="E14" s="2">
        <v>0.0001233</v>
      </c>
      <c r="F14" s="2">
        <f>IF(AND(B14=0,E14&gt;0),100,(IF(B14=0,0,E14/B14*100-100)))</f>
        <v>265.8753709198813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0.0033371</v>
      </c>
      <c r="C15" s="4" t="s">
        <v>50</v>
      </c>
      <c r="D15" s="4" t="s">
        <v>50</v>
      </c>
      <c r="E15" s="2">
        <v>0.0032497</v>
      </c>
      <c r="F15" s="2">
        <f>IF(AND(B15=0,E15&gt;0),100,(IF(B15=0,0,E15/B15*100-100)))</f>
        <v>-2.6190404842527926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3.15E-05</v>
      </c>
      <c r="C16" s="2">
        <v>1</v>
      </c>
      <c r="D16" s="4" t="s">
        <v>50</v>
      </c>
      <c r="E16" s="2">
        <v>8.98E-05</v>
      </c>
      <c r="F16" s="4" t="s">
        <v>50</v>
      </c>
      <c r="G16" s="2">
        <f>IF(C16=0,0,E16/C16*100)</f>
        <v>0.00898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5.7E-06</v>
      </c>
      <c r="C18" s="2">
        <v>1</v>
      </c>
      <c r="D18" s="4" t="s">
        <v>50</v>
      </c>
      <c r="E18" s="2">
        <v>0.000121</v>
      </c>
      <c r="F18" s="4" t="s">
        <v>50</v>
      </c>
      <c r="G18" s="2">
        <f>IF(C18=0,0,E18/C18*100)</f>
        <v>0.0121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0.0051168</v>
      </c>
      <c r="C19" s="4" t="s">
        <v>50</v>
      </c>
      <c r="D19" s="4" t="s">
        <v>50</v>
      </c>
      <c r="E19" s="2">
        <v>0.0038728</v>
      </c>
      <c r="F19" s="2">
        <f>IF(AND(B19=0,E19&gt;0),100,(IF(B19=0,0,E19/B19*100-100)))</f>
        <v>-24.312070043777368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0.0012821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3E-07</v>
      </c>
      <c r="C21" s="4" t="s">
        <v>50</v>
      </c>
      <c r="D21" s="4" t="s">
        <v>50</v>
      </c>
      <c r="E21" s="2">
        <v>5.2E-06</v>
      </c>
      <c r="F21" s="2">
        <f>IF(AND(B21=0,E21&gt;0),100,(IF(B21=0,0,E21/B21*100-100)))</f>
        <v>1633.3333333333335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0.08393333333333333</v>
      </c>
      <c r="E22" s="2">
        <v>0.1212</v>
      </c>
      <c r="F22" s="2">
        <f>IF(AND(D22=0,E22&gt;0),100,(IF(D22=0,0,E22/D22*100-100)))</f>
        <v>44.40031771247021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3.646666666666667E-05</v>
      </c>
      <c r="E23" s="2">
        <v>2.47E-05</v>
      </c>
      <c r="F23" s="2">
        <f>IF(AND(D23=0,E23&gt;0),100,(IF(D23=0,0,E23/D23*100-100)))</f>
        <v>-32.26691042047531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9</v>
      </c>
      <c r="P24" s="11">
        <f>SUM(P25:P31)</f>
        <v>3.5</v>
      </c>
      <c r="Q24" s="12">
        <f t="shared" si="0"/>
        <v>0</v>
      </c>
    </row>
    <row r="25" spans="1:17" s="24" customFormat="1" ht="22.5">
      <c r="A25" s="18" t="s">
        <v>36</v>
      </c>
      <c r="B25" s="19">
        <v>0.95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0.992</v>
      </c>
      <c r="C26" s="2">
        <v>0.65</v>
      </c>
      <c r="D26" s="4" t="s">
        <v>50</v>
      </c>
      <c r="E26" s="2">
        <v>0.7059</v>
      </c>
      <c r="F26" s="4" t="s">
        <v>50</v>
      </c>
      <c r="G26" s="2">
        <f t="shared" si="2"/>
        <v>108.59999999999998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0.571</v>
      </c>
      <c r="C27" s="2">
        <v>0.7</v>
      </c>
      <c r="D27" s="4" t="s">
        <v>50</v>
      </c>
      <c r="E27" s="2">
        <v>0.72</v>
      </c>
      <c r="F27" s="4" t="s">
        <v>50</v>
      </c>
      <c r="G27" s="2">
        <f t="shared" si="2"/>
        <v>102.85714285714288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0.667</v>
      </c>
      <c r="C28" s="2">
        <v>0.7</v>
      </c>
      <c r="D28" s="4" t="s">
        <v>50</v>
      </c>
      <c r="E28" s="2">
        <v>0.7037</v>
      </c>
      <c r="F28" s="4" t="s">
        <v>50</v>
      </c>
      <c r="G28" s="2">
        <f t="shared" si="2"/>
        <v>100.52857142857144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0.979</v>
      </c>
      <c r="C29" s="2">
        <v>0.8</v>
      </c>
      <c r="D29" s="4" t="s">
        <v>50</v>
      </c>
      <c r="E29" s="2">
        <v>0.8571</v>
      </c>
      <c r="F29" s="4" t="s">
        <v>50</v>
      </c>
      <c r="G29" s="2">
        <f t="shared" si="2"/>
        <v>107.1375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0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0.7647</v>
      </c>
      <c r="F30" s="4" t="s">
        <v>50</v>
      </c>
      <c r="G30" s="2">
        <f t="shared" si="2"/>
        <v>101.96000000000001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0.2753666666666667</v>
      </c>
      <c r="E31" s="2">
        <v>0</v>
      </c>
      <c r="F31" s="2">
        <f>IF(AND(D31=0,E31&gt;0),100,(IF(D31=0,0,E31/D31*100-100)))</f>
        <v>-100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0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0.36</v>
      </c>
      <c r="C34" s="2">
        <v>0.95</v>
      </c>
      <c r="D34" s="4" t="s">
        <v>50</v>
      </c>
      <c r="E34" s="2">
        <v>0.739</v>
      </c>
      <c r="F34" s="4" t="s">
        <v>50</v>
      </c>
      <c r="G34" s="2">
        <f>IF(C34=0,0,E34/C34*100)</f>
        <v>77.78947368421053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0.83</v>
      </c>
      <c r="C37" s="2">
        <v>0.95</v>
      </c>
      <c r="D37" s="4" t="s">
        <v>50</v>
      </c>
      <c r="E37" s="2">
        <v>0.837</v>
      </c>
      <c r="F37" s="4" t="s">
        <v>50</v>
      </c>
      <c r="G37" s="2">
        <f>IF(C37=0,0,E37/C37*100)</f>
        <v>88.10526315789474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16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</v>
      </c>
      <c r="P46" s="26">
        <f>V_пр_32_8+V_пр_26_8+V_пр_18_8+V_пр_1_8</f>
        <v>16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2022-12-27T10:41:40Z</cp:lastPrinted>
  <dcterms:created xsi:type="dcterms:W3CDTF">2022-06-27T03:43:26Z</dcterms:created>
  <dcterms:modified xsi:type="dcterms:W3CDTF">2022-12-27T10:41:50Z</dcterms:modified>
  <cp:category/>
  <cp:version/>
  <cp:contentType/>
  <cp:contentStatus/>
</cp:coreProperties>
</file>